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роботи'!$A$1:$P$58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<sst xmlns="http://schemas.openxmlformats.org/spreadsheetml/2006/main" count="75" uniqueCount="67">
  <si>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</si>
  <si>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</si>
  <si>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</si>
  <si>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</si>
  <si>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</si>
  <si>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</si>
  <si>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</si>
  <si>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</si>
  <si>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</si>
  <si>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</si>
  <si>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</si>
  <si>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</si>
  <si>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</si>
  <si>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</si>
  <si>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</si>
  <si>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</si>
  <si>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</si>
  <si>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</si>
  <si>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</si>
  <si>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</si>
  <si>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</si>
  <si>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</si>
  <si>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</si>
  <si>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</si>
  <si>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</si>
  <si>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</si>
  <si>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</si>
  <si>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</si>
  <si>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</si>
  <si>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</si>
  <si>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</si>
  <si>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</si>
  <si>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</si>
  <si>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</si>
  <si>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</si>
  <si>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</si>
  <si>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</si>
  <si>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</si>
  <si>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</si>
  <si>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</si>
  <si>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</si>
  <si>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</si>
  <si>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</si>
  <si>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</si>
  <si>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</si>
  <si>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</si>
  <si>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</si>
  <si>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</si>
  <si>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</si>
  <si>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</si>
  <si>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</si>
  <si>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</si>
  <si>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</si>
  <si>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</si>
  <si>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</si>
  <si>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</si>
  <si>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</si>
  <si>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ЕСА-19-1зт</t>
  </si>
  <si>
    <t>Крайцер І.В.</t>
  </si>
  <si>
    <t>Лисов А.А.</t>
  </si>
  <si>
    <t>Носенко І.Д.</t>
  </si>
  <si>
    <t>Ткаченко С.В.</t>
  </si>
  <si>
    <t>Щербатов П.О.</t>
  </si>
  <si>
    <t>Електроенергетика, електротехніка та електромеханіка</t>
  </si>
  <si>
    <t>Маслов В.П.</t>
  </si>
  <si>
    <t>2020/21</t>
  </si>
  <si>
    <t>Ніколенко С.М.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</si>
</sst>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wrapText="1"/>
      <protection/>
    </xf>
    <xf numFmtId="0" fontId="0" fillId="0" borderId="0" xfId="0" applyFont="1" applyAlignment="1">
      <alignment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7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5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18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9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Normal="115" zoomScaleSheetLayoutView="100" workbookViewId="0" topLeftCell="A10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7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9" t="s">
        <v>35</v>
      </c>
      <c r="B5" s="76"/>
      <c r="C5" s="110" t="s">
        <v>63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2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6" t="s">
        <v>57</v>
      </c>
      <c r="P7" s="111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63" t="s">
        <v>65</v>
      </c>
      <c r="E9" s="63"/>
      <c r="F9" s="63"/>
      <c r="G9" s="63"/>
      <c r="H9" s="63"/>
      <c r="I9" s="112" t="s">
        <v>6</v>
      </c>
      <c r="J9" s="113"/>
      <c r="K9" s="113"/>
      <c r="L9" s="113"/>
      <c r="M9" s="114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6" t="s">
        <v>45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72"/>
      <c r="O11" s="72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80" t="s">
        <v>37</v>
      </c>
      <c r="D13" s="80"/>
      <c r="E13" s="115"/>
      <c r="F13" s="115"/>
      <c r="G13" s="115"/>
      <c r="H13" s="115"/>
      <c r="I13" s="115"/>
      <c r="J13" s="67"/>
      <c r="K13" s="67"/>
      <c r="L13" s="67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</row>
    <row r="16" spans="1:15" ht="10.5" customHeight="1">
      <c r="A16" s="13"/>
      <c r="B16" s="92" t="s">
        <v>43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</row>
    <row r="17" spans="1:16" s="17" customFormat="1" ht="17.25" customHeight="1">
      <c r="A17" s="19" t="s">
        <v>38</v>
      </c>
      <c r="B17" s="8">
        <v>4</v>
      </c>
      <c r="C17" s="81" t="s">
        <v>39</v>
      </c>
      <c r="D17" s="81"/>
      <c r="E17" s="8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75" t="s">
        <v>40</v>
      </c>
      <c r="B19" s="76"/>
      <c r="C19" s="64" t="s">
        <v>53</v>
      </c>
      <c r="D19" s="64"/>
      <c r="E19" s="64"/>
      <c r="F19" s="64"/>
      <c r="G19" s="64"/>
      <c r="H19" s="64"/>
      <c r="I19" s="64"/>
      <c r="J19" s="27"/>
      <c r="K19" s="27"/>
      <c r="M19" s="118" t="s">
        <v>41</v>
      </c>
      <c r="N19" s="108"/>
      <c r="O19" s="108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75" t="s">
        <v>42</v>
      </c>
      <c r="B22" s="76"/>
      <c r="C22" s="10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</row>
    <row r="23" spans="1:16" ht="11.25" customHeight="1">
      <c r="A23" s="13"/>
      <c r="B23" s="13"/>
      <c r="C23" s="65" t="s">
        <v>55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1:16" s="17" customFormat="1" ht="15" customHeight="1">
      <c r="A24" s="75" t="s">
        <v>42</v>
      </c>
      <c r="B24" s="76"/>
      <c r="C24" s="10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  <row r="25" spans="1:16" ht="12" customHeight="1">
      <c r="A25" s="13"/>
      <c r="B25" s="13"/>
      <c r="C25" s="65" t="s">
        <v>54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4" t="s">
        <v>1</v>
      </c>
      <c r="B27" s="104" t="s">
        <v>2</v>
      </c>
      <c r="C27" s="121" t="s">
        <v>46</v>
      </c>
      <c r="D27" s="125" t="s">
        <v>3</v>
      </c>
      <c r="E27" s="84"/>
      <c r="F27" s="84"/>
      <c r="G27" s="84"/>
      <c r="H27" s="84"/>
      <c r="I27" s="84"/>
      <c r="J27" s="84"/>
      <c r="K27" s="84"/>
      <c r="L27" s="126"/>
      <c r="M27" s="126"/>
      <c r="N27" s="127"/>
      <c r="O27" s="104" t="s">
        <v>37</v>
      </c>
      <c r="P27" s="104" t="s">
        <v>5</v>
      </c>
    </row>
    <row r="28" spans="1:16" s="30" customFormat="1" ht="4.5" customHeight="1">
      <c r="A28" s="119"/>
      <c r="B28" s="119"/>
      <c r="C28" s="122"/>
      <c r="D28" s="128"/>
      <c r="E28" s="129"/>
      <c r="F28" s="129"/>
      <c r="G28" s="129"/>
      <c r="H28" s="129"/>
      <c r="I28" s="129"/>
      <c r="J28" s="129"/>
      <c r="K28" s="129"/>
      <c r="L28" s="129"/>
      <c r="M28" s="129"/>
      <c r="N28" s="130"/>
      <c r="O28" s="105"/>
      <c r="P28" s="105"/>
    </row>
    <row r="29" spans="1:16" s="30" customFormat="1" ht="18" customHeight="1">
      <c r="A29" s="119"/>
      <c r="B29" s="119"/>
      <c r="C29" s="122"/>
      <c r="D29" s="83" t="s">
        <v>56</v>
      </c>
      <c r="E29" s="84"/>
      <c r="F29" s="84"/>
      <c r="G29" s="84"/>
      <c r="H29" s="84"/>
      <c r="I29" s="84"/>
      <c r="J29" s="84"/>
      <c r="K29" s="84"/>
      <c r="L29" s="85"/>
      <c r="M29" s="124" t="s">
        <v>51</v>
      </c>
      <c r="N29" s="131" t="s">
        <v>4</v>
      </c>
      <c r="O29" s="105"/>
      <c r="P29" s="105"/>
    </row>
    <row r="30" spans="1:16" s="30" customFormat="1" ht="9.75" customHeight="1" hidden="1">
      <c r="A30" s="119"/>
      <c r="B30" s="119"/>
      <c r="C30" s="122"/>
      <c r="D30" s="86"/>
      <c r="E30" s="87"/>
      <c r="F30" s="87"/>
      <c r="G30" s="87"/>
      <c r="H30" s="87"/>
      <c r="I30" s="87"/>
      <c r="J30" s="87"/>
      <c r="K30" s="87"/>
      <c r="L30" s="88"/>
      <c r="M30" s="124"/>
      <c r="N30" s="131"/>
      <c r="O30" s="105"/>
      <c r="P30" s="105"/>
    </row>
    <row r="31" spans="1:16" s="30" customFormat="1" ht="96" customHeight="1">
      <c r="A31" s="120"/>
      <c r="B31" s="120"/>
      <c r="C31" s="123"/>
      <c r="D31" s="89"/>
      <c r="E31" s="90"/>
      <c r="F31" s="90"/>
      <c r="G31" s="90"/>
      <c r="H31" s="90"/>
      <c r="I31" s="90"/>
      <c r="J31" s="90"/>
      <c r="K31" s="90"/>
      <c r="L31" s="91"/>
      <c r="M31" s="124"/>
      <c r="N31" s="131"/>
      <c r="O31" s="106"/>
      <c r="P31" s="106"/>
    </row>
    <row r="32" spans="1:16" s="30" customFormat="1" ht="11.25" customHeight="1">
      <c r="A32" s="40">
        <v>1</v>
      </c>
      <c r="B32" s="40">
        <v>2</v>
      </c>
      <c r="C32" s="41">
        <v>3</v>
      </c>
      <c r="D32" s="60">
        <v>4</v>
      </c>
      <c r="E32" s="61"/>
      <c r="F32" s="61"/>
      <c r="G32" s="61"/>
      <c r="H32" s="61"/>
      <c r="I32" s="61"/>
      <c r="J32" s="61"/>
      <c r="K32" s="61"/>
      <c r="L32" s="62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46" t="s">
        <v>58</v>
      </c>
      <c r="C33" s="44"/>
      <c r="D33" s="49"/>
      <c r="E33" s="50"/>
      <c r="F33" s="50"/>
      <c r="G33" s="50"/>
      <c r="H33" s="50"/>
      <c r="I33" s="50"/>
      <c r="J33" s="50"/>
      <c r="K33" s="50"/>
      <c r="L33" s="51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>
      <c r="A34" s="36">
        <v>2</v>
      </c>
      <c r="B34" s="46" t="s">
        <v>59</v>
      </c>
      <c r="C34" s="44"/>
      <c r="D34" s="49"/>
      <c r="E34" s="50"/>
      <c r="F34" s="50"/>
      <c r="G34" s="50"/>
      <c r="H34" s="50"/>
      <c r="I34" s="50"/>
      <c r="J34" s="50"/>
      <c r="K34" s="50"/>
      <c r="L34" s="51"/>
      <c r="M34" s="39">
        <f aca="true" t="shared" si="0" ref="M34:M4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4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>
      <c r="A35" s="36">
        <v>3</v>
      </c>
      <c r="B35" s="48" t="s">
        <v>64</v>
      </c>
      <c r="C35" s="5"/>
      <c r="D35" s="49"/>
      <c r="E35" s="50"/>
      <c r="F35" s="50"/>
      <c r="G35" s="50"/>
      <c r="H35" s="50"/>
      <c r="I35" s="50"/>
      <c r="J35" s="50"/>
      <c r="K35" s="50"/>
      <c r="L35" s="51"/>
      <c r="M35" s="39">
        <f t="shared" si="0"/>
      </c>
      <c r="N35" s="6">
        <f t="shared" si="1"/>
      </c>
      <c r="O35" s="45"/>
      <c r="P35" s="10"/>
    </row>
    <row r="36" spans="1:16" ht="18" customHeight="1">
      <c r="A36" s="36">
        <v>4</v>
      </c>
      <c r="B36" s="46" t="s">
        <v>66</v>
      </c>
      <c r="C36" s="5"/>
      <c r="D36" s="49"/>
      <c r="E36" s="50"/>
      <c r="F36" s="50"/>
      <c r="G36" s="50"/>
      <c r="H36" s="50"/>
      <c r="I36" s="50"/>
      <c r="J36" s="50"/>
      <c r="K36" s="50"/>
      <c r="L36" s="51"/>
      <c r="M36" s="39">
        <f>IF(C36="нд","Не допуск",IF(C36="нз","Не з'явився",IF(AND(D36&gt;0,D36&lt;54.5),"Незадовільно",IF(AND(D36&gt;=54.5,D36&lt;74.5),"Задовільно",IF(AND(D36&gt;=74.5,D36&lt;89.5),"Добре",IF(AND(D36&gt;=89.5,D36&lt;=100),"Відмінно",""))))))</f>
      </c>
      <c r="N36" s="6">
        <f>IF(D36="","",IF(AND(D36&gt;=0,D36&lt;29.5),"F",IF(AND(D36&gt;=29.5,D36&lt;54.5),"FX",IF(AND(D36&gt;=54.5,D36&lt;64.5),"E",IF(AND(D36&gt;=64.5,D36&lt;74.5),"D",IF(AND(D36&gt;=74.5,D36&lt;80.5),"C",IF(AND(D36&gt;=80.5,D36&lt;89.5),"B","A")))))))</f>
      </c>
      <c r="O36" s="45"/>
      <c r="P36" s="10"/>
    </row>
    <row r="37" spans="1:16" ht="18" customHeight="1">
      <c r="A37" s="36">
        <v>5</v>
      </c>
      <c r="B37" s="46" t="s">
        <v>60</v>
      </c>
      <c r="C37" s="5"/>
      <c r="D37" s="49"/>
      <c r="E37" s="50"/>
      <c r="F37" s="50"/>
      <c r="G37" s="50"/>
      <c r="H37" s="50"/>
      <c r="I37" s="50"/>
      <c r="J37" s="50"/>
      <c r="K37" s="50"/>
      <c r="L37" s="51"/>
      <c r="M37" s="39">
        <f t="shared" si="0"/>
      </c>
      <c r="N37" s="6">
        <f t="shared" si="1"/>
      </c>
      <c r="O37" s="45"/>
      <c r="P37" s="10"/>
    </row>
    <row r="38" spans="1:16" ht="17.25" customHeight="1">
      <c r="A38" s="36">
        <v>6</v>
      </c>
      <c r="B38" s="47" t="s">
        <v>61</v>
      </c>
      <c r="C38" s="5"/>
      <c r="D38" s="49"/>
      <c r="E38" s="50"/>
      <c r="F38" s="50"/>
      <c r="G38" s="50"/>
      <c r="H38" s="50"/>
      <c r="I38" s="50"/>
      <c r="J38" s="50"/>
      <c r="K38" s="50"/>
      <c r="L38" s="51"/>
      <c r="M38" s="39">
        <f t="shared" si="0"/>
      </c>
      <c r="N38" s="6">
        <f t="shared" si="1"/>
      </c>
      <c r="O38" s="26"/>
      <c r="P38" s="10"/>
    </row>
    <row r="39" spans="1:16" ht="18" customHeight="1" hidden="1">
      <c r="A39" s="36">
        <v>7</v>
      </c>
      <c r="B39" s="35"/>
      <c r="C39" s="5"/>
      <c r="D39" s="49"/>
      <c r="E39" s="50"/>
      <c r="F39" s="50"/>
      <c r="G39" s="50"/>
      <c r="H39" s="50"/>
      <c r="I39" s="50"/>
      <c r="J39" s="50"/>
      <c r="K39" s="50"/>
      <c r="L39" s="51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v>8</v>
      </c>
      <c r="B40" s="35"/>
      <c r="C40" s="5"/>
      <c r="D40" s="49"/>
      <c r="E40" s="50"/>
      <c r="F40" s="50"/>
      <c r="G40" s="50"/>
      <c r="H40" s="50"/>
      <c r="I40" s="50"/>
      <c r="J40" s="50"/>
      <c r="K40" s="50"/>
      <c r="L40" s="51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v>9</v>
      </c>
      <c r="B41" s="35"/>
      <c r="C41" s="5"/>
      <c r="D41" s="49"/>
      <c r="E41" s="50"/>
      <c r="F41" s="50"/>
      <c r="G41" s="50"/>
      <c r="H41" s="50"/>
      <c r="I41" s="50"/>
      <c r="J41" s="50"/>
      <c r="K41" s="50"/>
      <c r="L41" s="51"/>
      <c r="M41" s="39">
        <f t="shared" si="0"/>
      </c>
      <c r="N41" s="6">
        <f t="shared" si="1"/>
      </c>
      <c r="O41" s="26"/>
      <c r="P41" s="10"/>
    </row>
    <row r="42" spans="1:16" ht="17.25" customHeight="1">
      <c r="A42" s="36">
        <v>7</v>
      </c>
      <c r="B42" s="47" t="s">
        <v>62</v>
      </c>
      <c r="C42" s="5"/>
      <c r="D42" s="49"/>
      <c r="E42" s="50"/>
      <c r="F42" s="50"/>
      <c r="G42" s="50"/>
      <c r="H42" s="50"/>
      <c r="I42" s="50"/>
      <c r="J42" s="50"/>
      <c r="K42" s="50"/>
      <c r="L42" s="51"/>
      <c r="M42" s="39">
        <f t="shared" si="0"/>
      </c>
      <c r="N42" s="6">
        <f t="shared" si="1"/>
      </c>
      <c r="O42" s="26"/>
      <c r="P42" s="10"/>
    </row>
    <row r="43" spans="1:16" ht="4.5" customHeight="1">
      <c r="A43" s="38"/>
      <c r="B43" s="11"/>
      <c r="C43" s="12"/>
      <c r="D43" s="11"/>
      <c r="E43" s="12"/>
      <c r="F43" s="4"/>
      <c r="G43" s="4"/>
      <c r="H43" s="4"/>
      <c r="I43" s="4"/>
      <c r="J43" s="4"/>
      <c r="K43" s="4"/>
      <c r="L43" s="4"/>
      <c r="M43" s="4"/>
      <c r="N43" s="7"/>
      <c r="O43" s="7"/>
      <c r="P43" s="2"/>
    </row>
    <row r="44" spans="1:15" ht="18.75" customHeight="1">
      <c r="A44" s="134" t="s">
        <v>50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"/>
    </row>
    <row r="45" spans="1:15" ht="21" customHeight="1">
      <c r="A45" s="13"/>
      <c r="B45" s="13"/>
      <c r="C45" s="14" t="s">
        <v>48</v>
      </c>
      <c r="D45" s="9"/>
      <c r="E45" s="9"/>
      <c r="F45" s="9"/>
      <c r="H45" s="103" t="s">
        <v>49</v>
      </c>
      <c r="I45" s="103"/>
      <c r="J45" s="103"/>
      <c r="K45" s="103"/>
      <c r="L45" s="103"/>
      <c r="M45" s="103"/>
      <c r="N45" s="14"/>
      <c r="O45" s="14"/>
    </row>
    <row r="46" spans="1:15" ht="21" customHeight="1">
      <c r="A46" s="2"/>
      <c r="B46" s="11"/>
      <c r="C46" s="12"/>
      <c r="D46" s="11"/>
      <c r="E46" s="12"/>
      <c r="F46" s="15"/>
      <c r="G46" s="7"/>
      <c r="H46" s="7"/>
      <c r="I46" s="4"/>
      <c r="J46" s="4"/>
      <c r="K46" s="4"/>
      <c r="L46" s="4"/>
      <c r="M46" s="4"/>
      <c r="N46" s="7"/>
      <c r="O46" s="7"/>
    </row>
    <row r="47" spans="1:15" s="32" customFormat="1" ht="11.25">
      <c r="A47" s="135" t="s">
        <v>10</v>
      </c>
      <c r="B47" s="69"/>
      <c r="C47" s="135" t="s">
        <v>11</v>
      </c>
      <c r="D47" s="69"/>
      <c r="E47" s="93" t="s">
        <v>4</v>
      </c>
      <c r="F47" s="94"/>
      <c r="G47" s="95"/>
      <c r="H47" s="99" t="s">
        <v>12</v>
      </c>
      <c r="I47" s="100"/>
      <c r="J47" s="100"/>
      <c r="K47" s="100"/>
      <c r="L47" s="100"/>
      <c r="M47" s="100"/>
      <c r="N47" s="101"/>
      <c r="O47" s="31"/>
    </row>
    <row r="48" spans="1:15" s="32" customFormat="1" ht="15.75" customHeight="1">
      <c r="A48" s="70"/>
      <c r="B48" s="71"/>
      <c r="C48" s="70"/>
      <c r="D48" s="71"/>
      <c r="E48" s="96"/>
      <c r="F48" s="97"/>
      <c r="G48" s="98"/>
      <c r="H48" s="77" t="s">
        <v>13</v>
      </c>
      <c r="I48" s="82"/>
      <c r="J48" s="82"/>
      <c r="K48" s="82"/>
      <c r="L48" s="78"/>
      <c r="M48" s="77" t="s">
        <v>14</v>
      </c>
      <c r="N48" s="78"/>
      <c r="O48" s="33"/>
    </row>
    <row r="49" spans="1:15" s="32" customFormat="1" ht="11.25">
      <c r="A49" s="54">
        <f>IF(D33="","",COUNTIF(D33:D42,"&gt;=89,5"))</f>
      </c>
      <c r="B49" s="55"/>
      <c r="C49" s="54" t="s">
        <v>15</v>
      </c>
      <c r="D49" s="55"/>
      <c r="E49" s="54" t="s">
        <v>16</v>
      </c>
      <c r="F49" s="56"/>
      <c r="G49" s="57"/>
      <c r="H49" s="58" t="s">
        <v>17</v>
      </c>
      <c r="I49" s="59"/>
      <c r="J49" s="59"/>
      <c r="K49" s="59"/>
      <c r="L49" s="55"/>
      <c r="M49" s="68" t="s">
        <v>18</v>
      </c>
      <c r="N49" s="69"/>
      <c r="O49" s="34"/>
    </row>
    <row r="50" spans="1:15" s="32" customFormat="1" ht="11.25">
      <c r="A50" s="54">
        <f>IF(D33="","",COUNT(D33:D42)-COUNTIF(D33:D42,"&lt;80,5")-COUNTIF(D33:D42,"&gt;=89,5"))</f>
      </c>
      <c r="B50" s="55"/>
      <c r="C50" s="54" t="s">
        <v>19</v>
      </c>
      <c r="D50" s="55"/>
      <c r="E50" s="54" t="s">
        <v>20</v>
      </c>
      <c r="F50" s="56"/>
      <c r="G50" s="57"/>
      <c r="H50" s="58" t="s">
        <v>21</v>
      </c>
      <c r="I50" s="59"/>
      <c r="J50" s="59"/>
      <c r="K50" s="59"/>
      <c r="L50" s="55"/>
      <c r="M50" s="73"/>
      <c r="N50" s="74"/>
      <c r="O50" s="34"/>
    </row>
    <row r="51" spans="1:15" s="32" customFormat="1" ht="11.25">
      <c r="A51" s="54">
        <f>IF(D33="","",COUNT(D33:D42)-COUNTIF(D33:D42,"&lt;74,5")-COUNTIF(D33:D42,"&gt;=80,5"))</f>
      </c>
      <c r="B51" s="55"/>
      <c r="C51" s="54" t="s">
        <v>22</v>
      </c>
      <c r="D51" s="55"/>
      <c r="E51" s="54" t="s">
        <v>23</v>
      </c>
      <c r="F51" s="56"/>
      <c r="G51" s="57"/>
      <c r="H51" s="58" t="s">
        <v>21</v>
      </c>
      <c r="I51" s="59"/>
      <c r="J51" s="59"/>
      <c r="K51" s="59"/>
      <c r="L51" s="55"/>
      <c r="M51" s="73"/>
      <c r="N51" s="74"/>
      <c r="O51" s="34"/>
    </row>
    <row r="52" spans="1:15" s="32" customFormat="1" ht="11.25">
      <c r="A52" s="54">
        <f>IF(D33="","",COUNT(D33:D42)-COUNTIF(D33:D42,"&lt;64,5")-COUNTIF(D33:D42,"&gt;=74,5"))</f>
      </c>
      <c r="B52" s="55"/>
      <c r="C52" s="54" t="s">
        <v>24</v>
      </c>
      <c r="D52" s="55"/>
      <c r="E52" s="54" t="s">
        <v>25</v>
      </c>
      <c r="F52" s="56"/>
      <c r="G52" s="57"/>
      <c r="H52" s="58" t="s">
        <v>26</v>
      </c>
      <c r="I52" s="59"/>
      <c r="J52" s="59"/>
      <c r="K52" s="59"/>
      <c r="L52" s="55"/>
      <c r="M52" s="73"/>
      <c r="N52" s="74"/>
      <c r="O52" s="34"/>
    </row>
    <row r="53" spans="1:15" s="32" customFormat="1" ht="11.25">
      <c r="A53" s="54">
        <f>IF(D33="","",COUNT(D33:D42)-COUNTIF(D33:D42,"&lt;54,5")-COUNTIF(D33:D42,"&gt;=64,5"))</f>
      </c>
      <c r="B53" s="55"/>
      <c r="C53" s="54" t="s">
        <v>27</v>
      </c>
      <c r="D53" s="55"/>
      <c r="E53" s="54" t="s">
        <v>28</v>
      </c>
      <c r="F53" s="56"/>
      <c r="G53" s="57"/>
      <c r="H53" s="58" t="s">
        <v>26</v>
      </c>
      <c r="I53" s="59"/>
      <c r="J53" s="59"/>
      <c r="K53" s="59"/>
      <c r="L53" s="55"/>
      <c r="M53" s="70"/>
      <c r="N53" s="71"/>
      <c r="O53" s="34"/>
    </row>
    <row r="54" spans="1:15" s="32" customFormat="1" ht="11.25">
      <c r="A54" s="54">
        <f>IF(D33="","",COUNT(D33:D42)-COUNTIF(D33:D42,"&lt;30,5")-COUNTIF(D33:D42,"&gt;=54,5"))</f>
      </c>
      <c r="B54" s="55"/>
      <c r="C54" s="54" t="s">
        <v>29</v>
      </c>
      <c r="D54" s="55"/>
      <c r="E54" s="54" t="s">
        <v>30</v>
      </c>
      <c r="F54" s="56"/>
      <c r="G54" s="57"/>
      <c r="H54" s="58" t="s">
        <v>31</v>
      </c>
      <c r="I54" s="59"/>
      <c r="J54" s="59"/>
      <c r="K54" s="59"/>
      <c r="L54" s="55"/>
      <c r="M54" s="68" t="s">
        <v>32</v>
      </c>
      <c r="N54" s="69"/>
      <c r="O54" s="34"/>
    </row>
    <row r="55" spans="1:15" s="32" customFormat="1" ht="11.25">
      <c r="A55" s="54">
        <f>IF(D33="","",COUNTIF(D33:D42,"&lt;=30"))</f>
      </c>
      <c r="B55" s="55"/>
      <c r="C55" s="136" t="s">
        <v>33</v>
      </c>
      <c r="D55" s="137"/>
      <c r="E55" s="54" t="s">
        <v>30</v>
      </c>
      <c r="F55" s="56"/>
      <c r="G55" s="57"/>
      <c r="H55" s="58" t="s">
        <v>31</v>
      </c>
      <c r="I55" s="59"/>
      <c r="J55" s="59"/>
      <c r="K55" s="59"/>
      <c r="L55" s="55"/>
      <c r="M55" s="70"/>
      <c r="N55" s="71"/>
      <c r="O55" s="34"/>
    </row>
    <row r="56" spans="1:15" ht="21" customHeight="1">
      <c r="A56" s="2"/>
      <c r="B56" s="2"/>
      <c r="C56" s="16"/>
      <c r="D56" s="2"/>
      <c r="E56" s="2"/>
      <c r="F56" s="2"/>
      <c r="G56" s="2"/>
      <c r="H56" s="2"/>
      <c r="I56" s="2"/>
      <c r="J56" s="2"/>
      <c r="K56" s="2"/>
      <c r="L56" s="4"/>
      <c r="M56" s="4"/>
      <c r="N56" s="4"/>
      <c r="O56" s="2"/>
    </row>
    <row r="57" spans="1:15" ht="21" customHeight="1">
      <c r="A57" s="53" t="s">
        <v>34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2"/>
    </row>
    <row r="58" spans="1:15" ht="21" customHeight="1">
      <c r="A58" s="13"/>
      <c r="B58" s="52" t="s">
        <v>52</v>
      </c>
      <c r="C58" s="52"/>
      <c r="H58" s="132" t="s">
        <v>44</v>
      </c>
      <c r="I58" s="133"/>
      <c r="J58" s="133"/>
      <c r="K58" s="133"/>
      <c r="L58" s="133"/>
      <c r="M58" s="133"/>
      <c r="N58" s="14"/>
      <c r="O58" s="14"/>
    </row>
  </sheetData>
  <sheetProtection/>
  <mergeCells count="84">
    <mergeCell ref="H58:M58"/>
    <mergeCell ref="A44:N44"/>
    <mergeCell ref="A47:B48"/>
    <mergeCell ref="C47:D48"/>
    <mergeCell ref="H49:L49"/>
    <mergeCell ref="A50:B50"/>
    <mergeCell ref="E51:G51"/>
    <mergeCell ref="H51:L51"/>
    <mergeCell ref="H52:L52"/>
    <mergeCell ref="C55:D55"/>
    <mergeCell ref="A19:B19"/>
    <mergeCell ref="M19:O19"/>
    <mergeCell ref="A27:A31"/>
    <mergeCell ref="B27:B31"/>
    <mergeCell ref="C27:C31"/>
    <mergeCell ref="M29:M31"/>
    <mergeCell ref="D27:N28"/>
    <mergeCell ref="O27:O31"/>
    <mergeCell ref="N29:N31"/>
    <mergeCell ref="A1:P1"/>
    <mergeCell ref="A3:P3"/>
    <mergeCell ref="C5:P5"/>
    <mergeCell ref="O7:P7"/>
    <mergeCell ref="I9:M9"/>
    <mergeCell ref="E13:L13"/>
    <mergeCell ref="B11:M11"/>
    <mergeCell ref="B16:O16"/>
    <mergeCell ref="E50:G50"/>
    <mergeCell ref="E49:G49"/>
    <mergeCell ref="C49:D49"/>
    <mergeCell ref="E47:G48"/>
    <mergeCell ref="H47:N47"/>
    <mergeCell ref="C22:P22"/>
    <mergeCell ref="C24:P24"/>
    <mergeCell ref="H45:M45"/>
    <mergeCell ref="P27:P31"/>
    <mergeCell ref="E55:G55"/>
    <mergeCell ref="H55:L55"/>
    <mergeCell ref="H50:L50"/>
    <mergeCell ref="C52:D52"/>
    <mergeCell ref="E52:G52"/>
    <mergeCell ref="A5:B5"/>
    <mergeCell ref="C13:D13"/>
    <mergeCell ref="D42:L42"/>
    <mergeCell ref="A53:B53"/>
    <mergeCell ref="D39:L39"/>
    <mergeCell ref="A49:B49"/>
    <mergeCell ref="M48:N48"/>
    <mergeCell ref="A51:B51"/>
    <mergeCell ref="D34:L34"/>
    <mergeCell ref="C51:D51"/>
    <mergeCell ref="D41:L41"/>
    <mergeCell ref="H48:L48"/>
    <mergeCell ref="C50:D50"/>
    <mergeCell ref="A54:B54"/>
    <mergeCell ref="C54:D54"/>
    <mergeCell ref="B15:P15"/>
    <mergeCell ref="E54:G54"/>
    <mergeCell ref="H54:L54"/>
    <mergeCell ref="M54:N55"/>
    <mergeCell ref="A55:B55"/>
    <mergeCell ref="M49:N53"/>
    <mergeCell ref="A22:B22"/>
    <mergeCell ref="A24:B24"/>
    <mergeCell ref="D33:L33"/>
    <mergeCell ref="D32:L32"/>
    <mergeCell ref="D35:L35"/>
    <mergeCell ref="D9:H9"/>
    <mergeCell ref="C19:I19"/>
    <mergeCell ref="C25:P25"/>
    <mergeCell ref="C23:P23"/>
    <mergeCell ref="N11:O11"/>
    <mergeCell ref="C17:E17"/>
    <mergeCell ref="D29:L31"/>
    <mergeCell ref="D36:L36"/>
    <mergeCell ref="D37:L37"/>
    <mergeCell ref="B58:C58"/>
    <mergeCell ref="A57:N57"/>
    <mergeCell ref="C53:D53"/>
    <mergeCell ref="E53:G53"/>
    <mergeCell ref="H53:L53"/>
    <mergeCell ref="D40:L40"/>
    <mergeCell ref="D38:L38"/>
    <mergeCell ref="A52:B52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2021-05-15T21:04:50Z</dcterms:modified>
  <cp:category/>
  <cp:version/>
  <cp:contentType/>
  <cp:contentStatus/>
</cp:coreProperties>
</file>